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22424.20713\"/>
    </mc:Choice>
  </mc:AlternateContent>
  <bookViews>
    <workbookView xWindow="0" yWindow="0" windowWidth="28800" windowHeight="12132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D19" i="4" l="1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46" i="4" l="1"/>
  <c r="E46" i="4"/>
  <c r="C46" i="4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B46" i="4"/>
  <c r="F32" i="4"/>
  <c r="E32" i="4"/>
  <c r="D31" i="4"/>
  <c r="G31" i="4" s="1"/>
  <c r="D30" i="4"/>
  <c r="G30" i="4" s="1"/>
  <c r="D29" i="4"/>
  <c r="G29" i="4" s="1"/>
  <c r="D28" i="4"/>
  <c r="G28" i="4" s="1"/>
  <c r="C32" i="4"/>
  <c r="B32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21" i="4"/>
  <c r="E21" i="4"/>
  <c r="C21" i="4"/>
  <c r="B21" i="4"/>
  <c r="G32" i="4" l="1"/>
  <c r="G46" i="4"/>
  <c r="D32" i="4"/>
  <c r="D46" i="4"/>
  <c r="G21" i="4"/>
  <c r="D21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4" i="8"/>
  <c r="E14" i="8"/>
  <c r="D13" i="8"/>
  <c r="G13" i="8" s="1"/>
  <c r="D11" i="8"/>
  <c r="G11" i="8" s="1"/>
  <c r="D9" i="8"/>
  <c r="G9" i="8" s="1"/>
  <c r="D7" i="8"/>
  <c r="G7" i="8" s="1"/>
  <c r="D5" i="8"/>
  <c r="G5" i="8" s="1"/>
  <c r="C14" i="8"/>
  <c r="B14" i="8"/>
  <c r="D6" i="6"/>
  <c r="G6" i="6" s="1"/>
  <c r="D7" i="6"/>
  <c r="G7" i="6" s="1"/>
  <c r="D8" i="6"/>
  <c r="G8" i="6" s="1"/>
  <c r="D9" i="6"/>
  <c r="D10" i="6"/>
  <c r="G10" i="6" s="1"/>
  <c r="D11" i="6"/>
  <c r="G11" i="6" s="1"/>
  <c r="D12" i="6"/>
  <c r="G12" i="6" s="1"/>
  <c r="G63" i="6"/>
  <c r="G47" i="6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23" i="6" l="1"/>
  <c r="G23" i="6" s="1"/>
  <c r="D13" i="6"/>
  <c r="G13" i="6" s="1"/>
  <c r="D43" i="6"/>
  <c r="G4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14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4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<sst xmlns="http://schemas.openxmlformats.org/spreadsheetml/2006/main" count="209" uniqueCount="149">
  <si>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</si>
  <si>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</si>
  <si>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</si>
  <si>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</si>
  <si>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</si>
  <si>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</si>
  <si>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</si>
  <si>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</si>
  <si>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</si>
  <si>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</si>
  <si>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</si>
  <si>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</si>
  <si>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</si>
  <si>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</si>
  <si>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</si>
  <si>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</si>
  <si>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</si>
  <si>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</si>
  <si>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</si>
  <si>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</si>
  <si>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</si>
  <si>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</si>
  <si>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</si>
  <si>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</si>
  <si>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</si>
  <si>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</si>
  <si>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</si>
  <si>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</si>
  <si>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</si>
  <si>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</si>
  <si>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</si>
  <si>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</si>
  <si>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</si>
  <si>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</si>
  <si>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</si>
  <si>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</si>
  <si>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</si>
  <si>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</si>
  <si>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</si>
  <si>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</si>
  <si>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</si>
  <si>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</si>
  <si>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</si>
  <si>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</si>
  <si>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</si>
  <si>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</si>
  <si>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</si>
  <si>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</si>
  <si>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</si>
  <si>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</si>
  <si>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</si>
  <si>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</si>
  <si>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</si>
  <si>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</si>
  <si>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</si>
  <si>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</si>
  <si>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</si>
  <si>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</si>
  <si>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</si>
  <si>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</si>
  <si>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</si>
  <si>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</si>
  <si>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</si>
  <si>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</si>
  <si>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</si>
  <si>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</si>
  <si>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</si>
  <si>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</si>
  <si>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</si>
  <si>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</si>
  <si>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</si>
  <si>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</si>
  <si>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</si>
  <si>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</si>
  <si>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</si>
  <si>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</si>
  <si>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</si>
  <si>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</si>
  <si>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</si>
  <si>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</si>
  <si>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</si>
  <si>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</si>
  <si>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</si>
  <si>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</si>
  <si>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</si>
  <si>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</si>
  <si>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</si>
  <si>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</si>
  <si>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</si>
  <si>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</si>
  <si>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</si>
  <si>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</si>
  <si>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</si>
  <si>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</si>
  <si>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</si>
  <si>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</si>
  <si>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</si>
  <si>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</si>
  <si>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</si>
  <si>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</si>
  <si>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</si>
  <si>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</si>
  <si>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</si>
  <si>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</si>
  <si>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</si>
  <si>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</si>
  <si>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</si>
  <si>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</si>
  <si>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</si>
  <si>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</si>
  <si>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</si>
  <si>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</si>
  <si>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</si>
  <si>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</si>
  <si>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</si>
  <si>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</si>
  <si>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</si>
  <si>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</si>
  <si>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</si>
  <si>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</si>
  <si>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</si>
  <si>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</si>
  <si>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</si>
  <si>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</si>
  <si>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</si>
  <si>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</si>
  <si>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</si>
  <si>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</si>
  <si>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</si>
  <si>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Yuriria, Gto.
Estado Analítico del Ejercicio del Presupuesto de Egresos
Clasificación por Objeto del Gasto (Capítulo y Concepto)
Del 1 de Enero al 31 de Marzo de 2024</t>
  </si>
  <si>
    <t>Sistema para el Desarrollo Integral de la Familia del Municipio de Yuriria, Gto.
Estado Analítico del Ejercicio del Presupuesto de Egresos
Clasificación Económica (por Tipo de Gasto)
Del 1 de Enero al 31 de Marzo de 2024</t>
  </si>
  <si>
    <t>31120M46D010000 DIRECCION</t>
  </si>
  <si>
    <t>31120M46D020000 ADMINISTRACION</t>
  </si>
  <si>
    <t>31120M46D030000 MEDICA</t>
  </si>
  <si>
    <t>31120M46D040000 ADULTOS MAYORES</t>
  </si>
  <si>
    <t>31120M46D050000 USOS MULTIPLES</t>
  </si>
  <si>
    <t>31120M46D070000 ALIMENTARIO</t>
  </si>
  <si>
    <t>31120M46D080000 PREESCOLAR</t>
  </si>
  <si>
    <t>31120M46D090000 CEMAIV</t>
  </si>
  <si>
    <t>31120M46D100000 CADI</t>
  </si>
  <si>
    <t>31120M46D110000 RED MOVIL</t>
  </si>
  <si>
    <t>31120M46D120000 TRABAJO SOCIAL</t>
  </si>
  <si>
    <t>31120M46D130000 RECURSOS HUMANOS</t>
  </si>
  <si>
    <t>31120M46D140000 COMUNICACION SOCIAL</t>
  </si>
  <si>
    <t>31120M46D150000 DEPTO ATN A NIÑAS, NIÑOS</t>
  </si>
  <si>
    <t>Sistema para el Desarrollo Integral de la Familia del Municipio de Yuriria, Gto.
Estado Analítico del Ejercicio del Presupuesto de Egresos
Clasificación Administrativa
Del 1 de Enero al 31 de Marzo de 2024</t>
  </si>
  <si>
    <t>Sistema para el Desarrollo Integral de la Familia del Municipio de Yuriria, Gto.
Estado Analítico del Ejercicio del Presupuesto de Egresos
Clasificación Administrativa (Poderes)
Del 1 de Enero al 31 de Marzo de 2024</t>
  </si>
  <si>
    <t>Sistema para el Desarrollo Integral de la Familia del Municipio de Yuriria, Gto.
Estado Analítico del Ejercicio del Presupuesto de Egresos
Clasificación Administrativa (Sector Paraestatal)
Del 1 de Enero al 31 de Marzo de 2024</t>
  </si>
  <si>
    <t>Sistema para el Desarrollo Integral de la Familia del Municipio de Yuriria, Gto.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</si>
</sst>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45720</xdr:rowOff>
    </xdr:from>
    <xdr:to>
      <xdr:col>0</xdr:col>
      <xdr:colOff>1902817</xdr:colOff>
      <xdr:row>0</xdr:row>
      <xdr:rowOff>569594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572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82</xdr:row>
      <xdr:rowOff>121920</xdr:rowOff>
    </xdr:from>
    <xdr:to>
      <xdr:col>0</xdr:col>
      <xdr:colOff>3101599</xdr:colOff>
      <xdr:row>91</xdr:row>
      <xdr:rowOff>67659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143000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2</xdr:col>
      <xdr:colOff>861060</xdr:colOff>
      <xdr:row>82</xdr:row>
      <xdr:rowOff>99060</xdr:rowOff>
    </xdr:from>
    <xdr:to>
      <xdr:col>5</xdr:col>
      <xdr:colOff>620654</xdr:colOff>
      <xdr:row>91</xdr:row>
      <xdr:rowOff>60674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89220" y="11407140"/>
          <a:ext cx="2769494" cy="1127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0</xdr:row>
      <xdr:rowOff>22860</xdr:rowOff>
    </xdr:from>
    <xdr:to>
      <xdr:col>0</xdr:col>
      <xdr:colOff>1697077</xdr:colOff>
      <xdr:row>0</xdr:row>
      <xdr:rowOff>546734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" y="2286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18</xdr:row>
      <xdr:rowOff>7620</xdr:rowOff>
    </xdr:from>
    <xdr:to>
      <xdr:col>1</xdr:col>
      <xdr:colOff>526039</xdr:colOff>
      <xdr:row>26</xdr:row>
      <xdr:rowOff>82899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" y="302514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3</xdr:col>
      <xdr:colOff>792480</xdr:colOff>
      <xdr:row>18</xdr:row>
      <xdr:rowOff>45720</xdr:rowOff>
    </xdr:from>
    <xdr:to>
      <xdr:col>6</xdr:col>
      <xdr:colOff>635894</xdr:colOff>
      <xdr:row>27</xdr:row>
      <xdr:rowOff>7334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8280" y="3063240"/>
          <a:ext cx="2769494" cy="11274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464820</xdr:colOff>
      <xdr:row>0</xdr:row>
      <xdr:rowOff>38100</xdr:rowOff>
    </xdr:from>
    <xdr:to>
      <xdr:col>0</xdr:col>
      <xdr:colOff>1719937</xdr:colOff>
      <xdr:row>0</xdr:row>
      <xdr:rowOff>561974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" y="3810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51</xdr:row>
      <xdr:rowOff>0</xdr:rowOff>
    </xdr:from>
    <xdr:to>
      <xdr:col>0</xdr:col>
      <xdr:colOff>3048259</xdr:colOff>
      <xdr:row>59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" y="857250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3</xdr:col>
      <xdr:colOff>327660</xdr:colOff>
      <xdr:row>50</xdr:row>
      <xdr:rowOff>114300</xdr:rowOff>
    </xdr:from>
    <xdr:to>
      <xdr:col>6</xdr:col>
      <xdr:colOff>171074</xdr:colOff>
      <xdr:row>59</xdr:row>
      <xdr:rowOff>75914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68440" y="8557260"/>
          <a:ext cx="2769494" cy="11274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601980</xdr:colOff>
      <xdr:row>0</xdr:row>
      <xdr:rowOff>38100</xdr:rowOff>
    </xdr:from>
    <xdr:to>
      <xdr:col>0</xdr:col>
      <xdr:colOff>1857097</xdr:colOff>
      <xdr:row>0</xdr:row>
      <xdr:rowOff>561974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" y="3810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39</xdr:row>
      <xdr:rowOff>68580</xdr:rowOff>
    </xdr:from>
    <xdr:to>
      <xdr:col>0</xdr:col>
      <xdr:colOff>3002539</xdr:colOff>
      <xdr:row>48</xdr:row>
      <xdr:rowOff>14319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" y="581406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3</xdr:col>
      <xdr:colOff>312420</xdr:colOff>
      <xdr:row>39</xdr:row>
      <xdr:rowOff>60960</xdr:rowOff>
    </xdr:from>
    <xdr:to>
      <xdr:col>6</xdr:col>
      <xdr:colOff>155834</xdr:colOff>
      <xdr:row>48</xdr:row>
      <xdr:rowOff>22574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0" y="5806440"/>
          <a:ext cx="2769494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opLeftCell="A61" workbookViewId="0">
      <selection activeCell="C86" sqref="C86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32" t="s">
        <v>129</v>
      </c>
      <c r="B1" s="32"/>
      <c r="C1" s="32"/>
      <c r="D1" s="32"/>
      <c r="E1" s="32"/>
      <c r="F1" s="32"/>
      <c r="G1" s="33"/>
    </row>
    <row r="2" spans="1:8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8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8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2" t="s">
        <v>58</v>
      </c>
      <c r="B5" s="15">
        <f>SUM(B6:B12)</f>
        <v>9890680.8599999994</v>
      </c>
      <c r="C5" s="15">
        <f>SUM(C6:C12)</f>
        <v>231322</v>
      </c>
      <c r="D5" s="15">
        <f>B5+C5</f>
        <v>10122002.859999999</v>
      </c>
      <c r="E5" s="15">
        <f>SUM(E6:E12)</f>
        <v>1958087.0799999998</v>
      </c>
      <c r="F5" s="15">
        <f>SUM(F6:F12)</f>
        <v>1958087.0799999998</v>
      </c>
      <c r="G5" s="15">
        <f>D5-E5</f>
        <v>8163915.7799999993</v>
      </c>
    </row>
    <row r="6" spans="1:8" x14ac:dyDescent="0.2">
      <c r="A6" s="24" t="s">
        <v>62</v>
      </c>
      <c r="B6" s="6">
        <v>5907599.8399999999</v>
      </c>
      <c r="C6" s="6">
        <v>-77309.09</v>
      </c>
      <c r="D6" s="6">
        <f t="shared" ref="D6:D69" si="0">B6+C6</f>
        <v>5830290.75</v>
      </c>
      <c r="E6" s="6">
        <v>1287416.6399999999</v>
      </c>
      <c r="F6" s="6">
        <v>1287416.6399999999</v>
      </c>
      <c r="G6" s="6">
        <f t="shared" ref="G6:G69" si="1">D6-E6</f>
        <v>4542874.1100000003</v>
      </c>
      <c r="H6" s="11">
        <v>1100</v>
      </c>
    </row>
    <row r="7" spans="1:8" x14ac:dyDescent="0.2">
      <c r="A7" s="24" t="s">
        <v>63</v>
      </c>
      <c r="B7" s="6">
        <v>98484.68</v>
      </c>
      <c r="C7" s="6">
        <v>90000</v>
      </c>
      <c r="D7" s="6">
        <f t="shared" si="0"/>
        <v>188484.68</v>
      </c>
      <c r="E7" s="6">
        <v>83265</v>
      </c>
      <c r="F7" s="6">
        <v>83265</v>
      </c>
      <c r="G7" s="6">
        <f t="shared" si="1"/>
        <v>105219.68</v>
      </c>
      <c r="H7" s="11">
        <v>1200</v>
      </c>
    </row>
    <row r="8" spans="1:8" x14ac:dyDescent="0.2">
      <c r="A8" s="24" t="s">
        <v>64</v>
      </c>
      <c r="B8" s="6">
        <v>1252759.98</v>
      </c>
      <c r="C8" s="6">
        <v>-15645.88</v>
      </c>
      <c r="D8" s="6">
        <f t="shared" si="0"/>
        <v>1237114.1000000001</v>
      </c>
      <c r="E8" s="6">
        <v>8160</v>
      </c>
      <c r="F8" s="6">
        <v>8160</v>
      </c>
      <c r="G8" s="6">
        <f t="shared" si="1"/>
        <v>1228954.1000000001</v>
      </c>
      <c r="H8" s="11">
        <v>1300</v>
      </c>
    </row>
    <row r="9" spans="1:8" x14ac:dyDescent="0.2">
      <c r="A9" s="24" t="s">
        <v>33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  <c r="H9" s="11">
        <v>1400</v>
      </c>
    </row>
    <row r="10" spans="1:8" x14ac:dyDescent="0.2">
      <c r="A10" s="24" t="s">
        <v>65</v>
      </c>
      <c r="B10" s="6">
        <v>2631836.36</v>
      </c>
      <c r="C10" s="6">
        <v>234276.97</v>
      </c>
      <c r="D10" s="6">
        <f t="shared" si="0"/>
        <v>2866113.33</v>
      </c>
      <c r="E10" s="6">
        <v>579245.43999999994</v>
      </c>
      <c r="F10" s="6">
        <v>579245.43999999994</v>
      </c>
      <c r="G10" s="6">
        <f t="shared" si="1"/>
        <v>2286867.89</v>
      </c>
      <c r="H10" s="11">
        <v>1500</v>
      </c>
    </row>
    <row r="11" spans="1:8" x14ac:dyDescent="0.2">
      <c r="A11" s="24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4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123</v>
      </c>
      <c r="B13" s="16">
        <f>SUM(B14:B22)</f>
        <v>1177384.74</v>
      </c>
      <c r="C13" s="16">
        <f>SUM(C14:C22)</f>
        <v>230000</v>
      </c>
      <c r="D13" s="16">
        <f t="shared" si="0"/>
        <v>1407384.74</v>
      </c>
      <c r="E13" s="16">
        <f>SUM(E14:E22)</f>
        <v>150224.72999999998</v>
      </c>
      <c r="F13" s="16">
        <f>SUM(F14:F22)</f>
        <v>150224.72999999998</v>
      </c>
      <c r="G13" s="16">
        <f t="shared" si="1"/>
        <v>1257160.01</v>
      </c>
      <c r="H13" s="23">
        <v>0</v>
      </c>
    </row>
    <row r="14" spans="1:8" x14ac:dyDescent="0.2">
      <c r="A14" s="24" t="s">
        <v>67</v>
      </c>
      <c r="B14" s="6">
        <v>253421.74</v>
      </c>
      <c r="C14" s="6">
        <v>50000</v>
      </c>
      <c r="D14" s="6">
        <f t="shared" si="0"/>
        <v>303421.74</v>
      </c>
      <c r="E14" s="6">
        <v>15668.12</v>
      </c>
      <c r="F14" s="6">
        <v>15668.12</v>
      </c>
      <c r="G14" s="6">
        <f t="shared" si="1"/>
        <v>287753.62</v>
      </c>
      <c r="H14" s="11">
        <v>2100</v>
      </c>
    </row>
    <row r="15" spans="1:8" x14ac:dyDescent="0.2">
      <c r="A15" s="24" t="s">
        <v>68</v>
      </c>
      <c r="B15" s="6">
        <v>188000</v>
      </c>
      <c r="C15" s="6">
        <v>80000</v>
      </c>
      <c r="D15" s="6">
        <f t="shared" si="0"/>
        <v>268000</v>
      </c>
      <c r="E15" s="6">
        <v>36994.49</v>
      </c>
      <c r="F15" s="6">
        <v>36994.49</v>
      </c>
      <c r="G15" s="6">
        <f t="shared" si="1"/>
        <v>231005.51</v>
      </c>
      <c r="H15" s="11">
        <v>2200</v>
      </c>
    </row>
    <row r="16" spans="1:8" x14ac:dyDescent="0.2">
      <c r="A16" s="24" t="s">
        <v>69</v>
      </c>
      <c r="B16" s="6">
        <v>20500</v>
      </c>
      <c r="C16" s="6">
        <v>0</v>
      </c>
      <c r="D16" s="6">
        <f t="shared" si="0"/>
        <v>20500</v>
      </c>
      <c r="E16" s="6">
        <v>0</v>
      </c>
      <c r="F16" s="6">
        <v>0</v>
      </c>
      <c r="G16" s="6">
        <f t="shared" si="1"/>
        <v>20500</v>
      </c>
      <c r="H16" s="11">
        <v>2300</v>
      </c>
    </row>
    <row r="17" spans="1:8" x14ac:dyDescent="0.2">
      <c r="A17" s="24" t="s">
        <v>70</v>
      </c>
      <c r="B17" s="6">
        <v>100100</v>
      </c>
      <c r="C17" s="6">
        <v>0</v>
      </c>
      <c r="D17" s="6">
        <f t="shared" si="0"/>
        <v>100100</v>
      </c>
      <c r="E17" s="6">
        <v>10989.28</v>
      </c>
      <c r="F17" s="6">
        <v>10989.28</v>
      </c>
      <c r="G17" s="6">
        <f t="shared" si="1"/>
        <v>89110.720000000001</v>
      </c>
      <c r="H17" s="11">
        <v>2400</v>
      </c>
    </row>
    <row r="18" spans="1:8" x14ac:dyDescent="0.2">
      <c r="A18" s="24" t="s">
        <v>71</v>
      </c>
      <c r="B18" s="6">
        <v>53000</v>
      </c>
      <c r="C18" s="6">
        <v>0</v>
      </c>
      <c r="D18" s="6">
        <f t="shared" si="0"/>
        <v>53000</v>
      </c>
      <c r="E18" s="6">
        <v>5568.16</v>
      </c>
      <c r="F18" s="6">
        <v>5568.16</v>
      </c>
      <c r="G18" s="6">
        <f t="shared" si="1"/>
        <v>47431.839999999997</v>
      </c>
      <c r="H18" s="11">
        <v>2500</v>
      </c>
    </row>
    <row r="19" spans="1:8" x14ac:dyDescent="0.2">
      <c r="A19" s="24" t="s">
        <v>72</v>
      </c>
      <c r="B19" s="6">
        <v>391000</v>
      </c>
      <c r="C19" s="6">
        <v>100000</v>
      </c>
      <c r="D19" s="6">
        <f t="shared" si="0"/>
        <v>491000</v>
      </c>
      <c r="E19" s="6">
        <v>80249.679999999993</v>
      </c>
      <c r="F19" s="6">
        <v>80249.679999999993</v>
      </c>
      <c r="G19" s="6">
        <f t="shared" si="1"/>
        <v>410750.32</v>
      </c>
      <c r="H19" s="11">
        <v>2600</v>
      </c>
    </row>
    <row r="20" spans="1:8" x14ac:dyDescent="0.2">
      <c r="A20" s="24" t="s">
        <v>73</v>
      </c>
      <c r="B20" s="6">
        <v>37000</v>
      </c>
      <c r="C20" s="6">
        <v>0</v>
      </c>
      <c r="D20" s="6">
        <f t="shared" si="0"/>
        <v>37000</v>
      </c>
      <c r="E20" s="6">
        <v>0</v>
      </c>
      <c r="F20" s="6">
        <v>0</v>
      </c>
      <c r="G20" s="6">
        <f t="shared" si="1"/>
        <v>37000</v>
      </c>
      <c r="H20" s="11">
        <v>2700</v>
      </c>
    </row>
    <row r="21" spans="1:8" x14ac:dyDescent="0.2">
      <c r="A21" s="24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4" t="s">
        <v>75</v>
      </c>
      <c r="B22" s="6">
        <v>134363</v>
      </c>
      <c r="C22" s="6">
        <v>0</v>
      </c>
      <c r="D22" s="6">
        <f t="shared" si="0"/>
        <v>134363</v>
      </c>
      <c r="E22" s="6">
        <v>755</v>
      </c>
      <c r="F22" s="6">
        <v>755</v>
      </c>
      <c r="G22" s="6">
        <f t="shared" si="1"/>
        <v>133608</v>
      </c>
      <c r="H22" s="11">
        <v>2900</v>
      </c>
    </row>
    <row r="23" spans="1:8" x14ac:dyDescent="0.2">
      <c r="A23" s="22" t="s">
        <v>59</v>
      </c>
      <c r="B23" s="16">
        <f>SUM(B24:B32)</f>
        <v>1017792.21</v>
      </c>
      <c r="C23" s="16">
        <f>SUM(C24:C32)</f>
        <v>288455.62</v>
      </c>
      <c r="D23" s="16">
        <f t="shared" si="0"/>
        <v>1306247.83</v>
      </c>
      <c r="E23" s="16">
        <f>SUM(E24:E32)</f>
        <v>218397.36000000002</v>
      </c>
      <c r="F23" s="16">
        <f>SUM(F24:F32)</f>
        <v>218397.36000000002</v>
      </c>
      <c r="G23" s="16">
        <f t="shared" si="1"/>
        <v>1087850.47</v>
      </c>
      <c r="H23" s="23">
        <v>0</v>
      </c>
    </row>
    <row r="24" spans="1:8" x14ac:dyDescent="0.2">
      <c r="A24" s="24" t="s">
        <v>76</v>
      </c>
      <c r="B24" s="6">
        <v>124300</v>
      </c>
      <c r="C24" s="6">
        <v>0</v>
      </c>
      <c r="D24" s="6">
        <f t="shared" si="0"/>
        <v>124300</v>
      </c>
      <c r="E24" s="6">
        <v>20663</v>
      </c>
      <c r="F24" s="6">
        <v>20663</v>
      </c>
      <c r="G24" s="6">
        <f t="shared" si="1"/>
        <v>103637</v>
      </c>
      <c r="H24" s="11">
        <v>3100</v>
      </c>
    </row>
    <row r="25" spans="1:8" x14ac:dyDescent="0.2">
      <c r="A25" s="24" t="s">
        <v>77</v>
      </c>
      <c r="B25" s="6">
        <v>23500</v>
      </c>
      <c r="C25" s="6">
        <v>5216.3999999999996</v>
      </c>
      <c r="D25" s="6">
        <f t="shared" si="0"/>
        <v>28716.400000000001</v>
      </c>
      <c r="E25" s="6">
        <v>12424.63</v>
      </c>
      <c r="F25" s="6">
        <v>12424.63</v>
      </c>
      <c r="G25" s="6">
        <f t="shared" si="1"/>
        <v>16291.770000000002</v>
      </c>
      <c r="H25" s="11">
        <v>3200</v>
      </c>
    </row>
    <row r="26" spans="1:8" x14ac:dyDescent="0.2">
      <c r="A26" s="24" t="s">
        <v>78</v>
      </c>
      <c r="B26" s="6">
        <v>48000</v>
      </c>
      <c r="C26" s="6">
        <v>0</v>
      </c>
      <c r="D26" s="6">
        <f t="shared" si="0"/>
        <v>48000</v>
      </c>
      <c r="E26" s="6">
        <v>9045.99</v>
      </c>
      <c r="F26" s="6">
        <v>9045.99</v>
      </c>
      <c r="G26" s="6">
        <f t="shared" si="1"/>
        <v>38954.01</v>
      </c>
      <c r="H26" s="11">
        <v>3300</v>
      </c>
    </row>
    <row r="27" spans="1:8" x14ac:dyDescent="0.2">
      <c r="A27" s="24" t="s">
        <v>79</v>
      </c>
      <c r="B27" s="6">
        <v>69307.28</v>
      </c>
      <c r="C27" s="6">
        <v>72368.179999999993</v>
      </c>
      <c r="D27" s="6">
        <f t="shared" si="0"/>
        <v>141675.46</v>
      </c>
      <c r="E27" s="6">
        <v>31626.799999999999</v>
      </c>
      <c r="F27" s="6">
        <v>31626.799999999999</v>
      </c>
      <c r="G27" s="6">
        <f t="shared" si="1"/>
        <v>110048.65999999999</v>
      </c>
      <c r="H27" s="11">
        <v>3400</v>
      </c>
    </row>
    <row r="28" spans="1:8" x14ac:dyDescent="0.2">
      <c r="A28" s="24" t="s">
        <v>80</v>
      </c>
      <c r="B28" s="6">
        <v>107780.22</v>
      </c>
      <c r="C28" s="6">
        <v>150000</v>
      </c>
      <c r="D28" s="6">
        <f t="shared" si="0"/>
        <v>257780.22</v>
      </c>
      <c r="E28" s="6">
        <v>51723.99</v>
      </c>
      <c r="F28" s="6">
        <v>51723.99</v>
      </c>
      <c r="G28" s="6">
        <f t="shared" si="1"/>
        <v>206056.23</v>
      </c>
      <c r="H28" s="11">
        <v>3500</v>
      </c>
    </row>
    <row r="29" spans="1:8" x14ac:dyDescent="0.2">
      <c r="A29" s="24" t="s">
        <v>81</v>
      </c>
      <c r="B29" s="6">
        <v>24000</v>
      </c>
      <c r="C29" s="6">
        <v>0</v>
      </c>
      <c r="D29" s="6">
        <f t="shared" si="0"/>
        <v>24000</v>
      </c>
      <c r="E29" s="6">
        <v>783</v>
      </c>
      <c r="F29" s="6">
        <v>783</v>
      </c>
      <c r="G29" s="6">
        <f t="shared" si="1"/>
        <v>23217</v>
      </c>
      <c r="H29" s="11">
        <v>3600</v>
      </c>
    </row>
    <row r="30" spans="1:8" x14ac:dyDescent="0.2">
      <c r="A30" s="24" t="s">
        <v>82</v>
      </c>
      <c r="B30" s="6">
        <v>18500</v>
      </c>
      <c r="C30" s="6">
        <v>0</v>
      </c>
      <c r="D30" s="6">
        <f t="shared" si="0"/>
        <v>18500</v>
      </c>
      <c r="E30" s="6">
        <v>1195</v>
      </c>
      <c r="F30" s="6">
        <v>1195</v>
      </c>
      <c r="G30" s="6">
        <f t="shared" si="1"/>
        <v>17305</v>
      </c>
      <c r="H30" s="11">
        <v>3700</v>
      </c>
    </row>
    <row r="31" spans="1:8" x14ac:dyDescent="0.2">
      <c r="A31" s="24" t="s">
        <v>83</v>
      </c>
      <c r="B31" s="6">
        <v>180404.71</v>
      </c>
      <c r="C31" s="6">
        <v>60871.040000000001</v>
      </c>
      <c r="D31" s="6">
        <f t="shared" si="0"/>
        <v>241275.75</v>
      </c>
      <c r="E31" s="6">
        <v>18819.95</v>
      </c>
      <c r="F31" s="6">
        <v>18819.95</v>
      </c>
      <c r="G31" s="6">
        <f t="shared" si="1"/>
        <v>222455.8</v>
      </c>
      <c r="H31" s="11">
        <v>3800</v>
      </c>
    </row>
    <row r="32" spans="1:8" x14ac:dyDescent="0.2">
      <c r="A32" s="24" t="s">
        <v>18</v>
      </c>
      <c r="B32" s="6">
        <v>422000</v>
      </c>
      <c r="C32" s="6">
        <v>0</v>
      </c>
      <c r="D32" s="6">
        <f t="shared" si="0"/>
        <v>422000</v>
      </c>
      <c r="E32" s="6">
        <v>72115</v>
      </c>
      <c r="F32" s="6">
        <v>72115</v>
      </c>
      <c r="G32" s="6">
        <f t="shared" si="1"/>
        <v>349885</v>
      </c>
      <c r="H32" s="11">
        <v>3900</v>
      </c>
    </row>
    <row r="33" spans="1:8" x14ac:dyDescent="0.2">
      <c r="A33" s="22" t="s">
        <v>124</v>
      </c>
      <c r="B33" s="16">
        <f>SUM(B34:B42)</f>
        <v>595271.64</v>
      </c>
      <c r="C33" s="16">
        <f>SUM(C34:C42)</f>
        <v>430857.68</v>
      </c>
      <c r="D33" s="16">
        <f t="shared" si="0"/>
        <v>1026129.3200000001</v>
      </c>
      <c r="E33" s="16">
        <f>SUM(E34:E42)</f>
        <v>133974.45000000001</v>
      </c>
      <c r="F33" s="16">
        <f>SUM(F34:F42)</f>
        <v>133974.45000000001</v>
      </c>
      <c r="G33" s="16">
        <f t="shared" si="1"/>
        <v>892154.87000000011</v>
      </c>
      <c r="H33" s="23">
        <v>0</v>
      </c>
    </row>
    <row r="34" spans="1:8" x14ac:dyDescent="0.2">
      <c r="A34" s="24" t="s">
        <v>84</v>
      </c>
      <c r="B34" s="6">
        <v>237120</v>
      </c>
      <c r="C34" s="6">
        <v>0</v>
      </c>
      <c r="D34" s="6">
        <f t="shared" si="0"/>
        <v>237120</v>
      </c>
      <c r="E34" s="6">
        <v>0</v>
      </c>
      <c r="F34" s="6">
        <v>0</v>
      </c>
      <c r="G34" s="6">
        <f t="shared" si="1"/>
        <v>237120</v>
      </c>
      <c r="H34" s="11">
        <v>4100</v>
      </c>
    </row>
    <row r="35" spans="1:8" x14ac:dyDescent="0.2">
      <c r="A35" s="24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4" t="s">
        <v>86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4" t="s">
        <v>87</v>
      </c>
      <c r="B37" s="6">
        <v>102000</v>
      </c>
      <c r="C37" s="6">
        <v>430857.68</v>
      </c>
      <c r="D37" s="6">
        <f t="shared" si="0"/>
        <v>532857.67999999993</v>
      </c>
      <c r="E37" s="6">
        <v>77885.13</v>
      </c>
      <c r="F37" s="6">
        <v>77885.13</v>
      </c>
      <c r="G37" s="6">
        <f t="shared" si="1"/>
        <v>454972.54999999993</v>
      </c>
      <c r="H37" s="11">
        <v>4400</v>
      </c>
    </row>
    <row r="38" spans="1:8" x14ac:dyDescent="0.2">
      <c r="A38" s="24" t="s">
        <v>39</v>
      </c>
      <c r="B38" s="6">
        <v>256151.64</v>
      </c>
      <c r="C38" s="6">
        <v>0</v>
      </c>
      <c r="D38" s="6">
        <f t="shared" si="0"/>
        <v>256151.64</v>
      </c>
      <c r="E38" s="6">
        <v>56089.32</v>
      </c>
      <c r="F38" s="6">
        <v>56089.32</v>
      </c>
      <c r="G38" s="6">
        <f t="shared" si="1"/>
        <v>200062.32</v>
      </c>
      <c r="H38" s="11">
        <v>4500</v>
      </c>
    </row>
    <row r="39" spans="1:8" x14ac:dyDescent="0.2">
      <c r="A39" s="24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125</v>
      </c>
      <c r="B43" s="16">
        <f>SUM(B44:B52)</f>
        <v>20000</v>
      </c>
      <c r="C43" s="16">
        <f>SUM(C44:C52)</f>
        <v>20000</v>
      </c>
      <c r="D43" s="16">
        <f t="shared" si="0"/>
        <v>40000</v>
      </c>
      <c r="E43" s="16">
        <f>SUM(E44:E52)</f>
        <v>0</v>
      </c>
      <c r="F43" s="16">
        <f>SUM(F44:F52)</f>
        <v>0</v>
      </c>
      <c r="G43" s="16">
        <f t="shared" si="1"/>
        <v>40000</v>
      </c>
      <c r="H43" s="23">
        <v>0</v>
      </c>
    </row>
    <row r="44" spans="1:8" x14ac:dyDescent="0.2">
      <c r="A44" s="5" t="s">
        <v>91</v>
      </c>
      <c r="B44" s="6">
        <v>20000</v>
      </c>
      <c r="C44" s="6">
        <v>20000</v>
      </c>
      <c r="D44" s="6">
        <f t="shared" si="0"/>
        <v>40000</v>
      </c>
      <c r="E44" s="6">
        <v>0</v>
      </c>
      <c r="F44" s="6">
        <v>0</v>
      </c>
      <c r="G44" s="6">
        <f t="shared" si="1"/>
        <v>40000</v>
      </c>
      <c r="H44" s="11">
        <v>5100</v>
      </c>
    </row>
    <row r="45" spans="1:8" x14ac:dyDescent="0.2">
      <c r="A45" s="24" t="s">
        <v>92</v>
      </c>
      <c r="B45" s="6">
        <v>0</v>
      </c>
      <c r="C45" s="6">
        <v>0</v>
      </c>
      <c r="D45" s="6">
        <f t="shared" si="0"/>
        <v>0</v>
      </c>
      <c r="E45" s="6">
        <v>0</v>
      </c>
      <c r="F45" s="6">
        <v>0</v>
      </c>
      <c r="G45" s="6">
        <f t="shared" si="1"/>
        <v>0</v>
      </c>
      <c r="H45" s="11">
        <v>5200</v>
      </c>
    </row>
    <row r="46" spans="1:8" x14ac:dyDescent="0.2">
      <c r="A46" s="24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4" t="s">
        <v>94</v>
      </c>
      <c r="B47" s="6">
        <v>0</v>
      </c>
      <c r="C47" s="6">
        <v>0</v>
      </c>
      <c r="D47" s="6">
        <f t="shared" si="0"/>
        <v>0</v>
      </c>
      <c r="E47" s="6">
        <v>0</v>
      </c>
      <c r="F47" s="6">
        <v>0</v>
      </c>
      <c r="G47" s="6">
        <f t="shared" si="1"/>
        <v>0</v>
      </c>
      <c r="H47" s="11">
        <v>5400</v>
      </c>
    </row>
    <row r="48" spans="1:8" x14ac:dyDescent="0.2">
      <c r="A48" s="24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96</v>
      </c>
      <c r="B49" s="6">
        <v>0</v>
      </c>
      <c r="C49" s="6">
        <v>0</v>
      </c>
      <c r="D49" s="6">
        <f t="shared" si="0"/>
        <v>0</v>
      </c>
      <c r="E49" s="6">
        <v>0</v>
      </c>
      <c r="F49" s="6">
        <v>0</v>
      </c>
      <c r="G49" s="6">
        <f t="shared" si="1"/>
        <v>0</v>
      </c>
      <c r="H49" s="11">
        <v>5600</v>
      </c>
    </row>
    <row r="50" spans="1:8" x14ac:dyDescent="0.2">
      <c r="A50" s="24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4" t="s">
        <v>99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2" t="s">
        <v>60</v>
      </c>
      <c r="B53" s="16">
        <f>SUM(B54:B56)</f>
        <v>0</v>
      </c>
      <c r="C53" s="16">
        <f>SUM(C54:C56)</f>
        <v>0</v>
      </c>
      <c r="D53" s="16">
        <f t="shared" si="0"/>
        <v>0</v>
      </c>
      <c r="E53" s="16">
        <f>SUM(E54:E56)</f>
        <v>0</v>
      </c>
      <c r="F53" s="16">
        <f>SUM(F54:F56)</f>
        <v>0</v>
      </c>
      <c r="G53" s="16">
        <f t="shared" si="1"/>
        <v>0</v>
      </c>
      <c r="H53" s="23">
        <v>0</v>
      </c>
    </row>
    <row r="54" spans="1:8" x14ac:dyDescent="0.2">
      <c r="A54" s="24" t="s">
        <v>100</v>
      </c>
      <c r="B54" s="6">
        <v>0</v>
      </c>
      <c r="C54" s="6">
        <v>0</v>
      </c>
      <c r="D54" s="6">
        <f t="shared" si="0"/>
        <v>0</v>
      </c>
      <c r="E54" s="6">
        <v>0</v>
      </c>
      <c r="F54" s="6">
        <v>0</v>
      </c>
      <c r="G54" s="6">
        <f t="shared" si="1"/>
        <v>0</v>
      </c>
      <c r="H54" s="11">
        <v>6100</v>
      </c>
    </row>
    <row r="55" spans="1:8" x14ac:dyDescent="0.2">
      <c r="A55" s="24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4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2" t="s">
        <v>126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3">
        <v>0</v>
      </c>
    </row>
    <row r="58" spans="1:8" x14ac:dyDescent="0.2">
      <c r="A58" s="24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109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2" t="s">
        <v>127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  <c r="H68" s="11">
        <v>8500</v>
      </c>
    </row>
    <row r="69" spans="1:8" x14ac:dyDescent="0.2">
      <c r="A69" s="22" t="s">
        <v>61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3">
        <v>0</v>
      </c>
    </row>
    <row r="70" spans="1:8" x14ac:dyDescent="0.2">
      <c r="A70" s="24" t="s">
        <v>110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4" t="s">
        <v>111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4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12701129.449999999</v>
      </c>
      <c r="C77" s="18">
        <f t="shared" si="4"/>
        <v>1200635.3</v>
      </c>
      <c r="D77" s="18">
        <f t="shared" si="4"/>
        <v>13901764.75</v>
      </c>
      <c r="E77" s="18">
        <f t="shared" si="4"/>
        <v>2460683.6199999996</v>
      </c>
      <c r="F77" s="18">
        <f t="shared" si="4"/>
        <v>2460683.6199999996</v>
      </c>
      <c r="G77" s="18">
        <f t="shared" si="4"/>
        <v>11441081.129999999</v>
      </c>
      <c r="H77" s="31"/>
    </row>
    <row r="78" spans="1:8" x14ac:dyDescent="0.2">
      <c r="H78" s="31"/>
    </row>
    <row r="79" spans="1:8" x14ac:dyDescent="0.2">
      <c r="A79" s="1" t="s">
        <v>120</v>
      </c>
      <c r="H79" s="31"/>
    </row>
    <row r="80" spans="1:8" x14ac:dyDescent="0.2">
      <c r="H80" s="31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workbookViewId="0">
      <selection activeCell="E24" sqref="E24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34" t="s">
        <v>130</v>
      </c>
      <c r="B1" s="32"/>
      <c r="C1" s="32"/>
      <c r="D1" s="32"/>
      <c r="E1" s="32"/>
      <c r="F1" s="32"/>
      <c r="G1" s="33"/>
    </row>
    <row r="2" spans="1:7" x14ac:dyDescent="0.2">
      <c r="A2" s="37"/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 t="s">
        <v>0</v>
      </c>
      <c r="B5" s="19">
        <v>12424977.810000001</v>
      </c>
      <c r="C5" s="19">
        <v>1180635.3</v>
      </c>
      <c r="D5" s="19">
        <f>B5+C5</f>
        <v>13605613.110000001</v>
      </c>
      <c r="E5" s="19">
        <v>2404594.2999999998</v>
      </c>
      <c r="F5" s="19">
        <v>2404594.2999999998</v>
      </c>
      <c r="G5" s="19">
        <f>D5-E5</f>
        <v>11201018.810000002</v>
      </c>
    </row>
    <row r="6" spans="1:7" x14ac:dyDescent="0.2">
      <c r="A6" s="7"/>
      <c r="B6" s="19"/>
      <c r="C6" s="19"/>
      <c r="D6" s="19"/>
      <c r="E6" s="19"/>
      <c r="F6" s="19"/>
      <c r="G6" s="19"/>
    </row>
    <row r="7" spans="1:7" x14ac:dyDescent="0.2">
      <c r="A7" s="7" t="s">
        <v>1</v>
      </c>
      <c r="B7" s="19">
        <v>20000</v>
      </c>
      <c r="C7" s="19">
        <v>20000</v>
      </c>
      <c r="D7" s="19">
        <f>B7+C7</f>
        <v>40000</v>
      </c>
      <c r="E7" s="19">
        <v>0</v>
      </c>
      <c r="F7" s="19">
        <v>0</v>
      </c>
      <c r="G7" s="19">
        <f>D7-E7</f>
        <v>40000</v>
      </c>
    </row>
    <row r="8" spans="1:7" x14ac:dyDescent="0.2">
      <c r="A8" s="7"/>
      <c r="B8" s="19"/>
      <c r="C8" s="19"/>
      <c r="D8" s="19"/>
      <c r="E8" s="19"/>
      <c r="F8" s="19"/>
      <c r="G8" s="19"/>
    </row>
    <row r="9" spans="1:7" x14ac:dyDescent="0.2">
      <c r="A9" s="7" t="s">
        <v>2</v>
      </c>
      <c r="B9" s="19">
        <v>0</v>
      </c>
      <c r="C9" s="19">
        <v>0</v>
      </c>
      <c r="D9" s="19">
        <f>B9+C9</f>
        <v>0</v>
      </c>
      <c r="E9" s="19">
        <v>0</v>
      </c>
      <c r="F9" s="19">
        <v>0</v>
      </c>
      <c r="G9" s="19">
        <f>D9-E9</f>
        <v>0</v>
      </c>
    </row>
    <row r="10" spans="1:7" x14ac:dyDescent="0.2">
      <c r="A10" s="7"/>
      <c r="B10" s="19"/>
      <c r="C10" s="19"/>
      <c r="D10" s="19"/>
      <c r="E10" s="19"/>
      <c r="F10" s="19"/>
      <c r="G10" s="19"/>
    </row>
    <row r="11" spans="1:7" x14ac:dyDescent="0.2">
      <c r="A11" s="7" t="s">
        <v>39</v>
      </c>
      <c r="B11" s="19">
        <v>256151.64</v>
      </c>
      <c r="C11" s="19">
        <v>0</v>
      </c>
      <c r="D11" s="19">
        <f>B11+C11</f>
        <v>256151.64</v>
      </c>
      <c r="E11" s="19">
        <v>56089.32</v>
      </c>
      <c r="F11" s="19">
        <v>56089.32</v>
      </c>
      <c r="G11" s="19">
        <f>D11-E11</f>
        <v>200062.32</v>
      </c>
    </row>
    <row r="12" spans="1:7" x14ac:dyDescent="0.2">
      <c r="A12" s="7"/>
      <c r="B12" s="19"/>
      <c r="C12" s="19"/>
      <c r="D12" s="19"/>
      <c r="E12" s="19"/>
      <c r="F12" s="19"/>
      <c r="G12" s="19"/>
    </row>
    <row r="13" spans="1:7" x14ac:dyDescent="0.2">
      <c r="A13" s="14" t="s">
        <v>36</v>
      </c>
      <c r="B13" s="20">
        <v>0</v>
      </c>
      <c r="C13" s="20">
        <v>0</v>
      </c>
      <c r="D13" s="20">
        <f>B13+C13</f>
        <v>0</v>
      </c>
      <c r="E13" s="20">
        <v>0</v>
      </c>
      <c r="F13" s="20">
        <v>0</v>
      </c>
      <c r="G13" s="20">
        <f>D13-E13</f>
        <v>0</v>
      </c>
    </row>
    <row r="14" spans="1:7" x14ac:dyDescent="0.2">
      <c r="A14" s="12" t="s">
        <v>50</v>
      </c>
      <c r="B14" s="18">
        <f t="shared" ref="B14:G14" si="0">SUM(B5+B7+B9+B11+B13)</f>
        <v>12701129.450000001</v>
      </c>
      <c r="C14" s="18">
        <f t="shared" si="0"/>
        <v>1200635.3</v>
      </c>
      <c r="D14" s="18">
        <f t="shared" si="0"/>
        <v>13901764.750000002</v>
      </c>
      <c r="E14" s="18">
        <f t="shared" si="0"/>
        <v>2460683.6199999996</v>
      </c>
      <c r="F14" s="18">
        <f t="shared" si="0"/>
        <v>2460683.6199999996</v>
      </c>
      <c r="G14" s="18">
        <f t="shared" si="0"/>
        <v>11441081.130000003</v>
      </c>
    </row>
    <row r="16" spans="1:7" x14ac:dyDescent="0.2">
      <c r="A16" s="1" t="s">
        <v>120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topLeftCell="A37" workbookViewId="0">
      <selection activeCell="A48" sqref="A48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9.8" customHeight="1" x14ac:dyDescent="0.2">
      <c r="A1" s="34" t="s">
        <v>145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131</v>
      </c>
      <c r="B6" s="6">
        <v>1929186.18</v>
      </c>
      <c r="C6" s="6">
        <v>769096.9</v>
      </c>
      <c r="D6" s="6">
        <f>B6+C6</f>
        <v>2698283.08</v>
      </c>
      <c r="E6" s="6">
        <v>449993</v>
      </c>
      <c r="F6" s="6">
        <v>449993</v>
      </c>
      <c r="G6" s="6">
        <f>D6-E6</f>
        <v>2248290.08</v>
      </c>
    </row>
    <row r="7" spans="1:7" x14ac:dyDescent="0.2">
      <c r="A7" s="27" t="s">
        <v>132</v>
      </c>
      <c r="B7" s="6">
        <v>1413842.54</v>
      </c>
      <c r="C7" s="6">
        <v>397625.84</v>
      </c>
      <c r="D7" s="6">
        <f t="shared" ref="D7:D12" si="0">B7+C7</f>
        <v>1811468.3800000001</v>
      </c>
      <c r="E7" s="6">
        <v>345797.63</v>
      </c>
      <c r="F7" s="6">
        <v>345797.63</v>
      </c>
      <c r="G7" s="6">
        <f t="shared" ref="G7:G12" si="1">D7-E7</f>
        <v>1465670.75</v>
      </c>
    </row>
    <row r="8" spans="1:7" x14ac:dyDescent="0.2">
      <c r="A8" s="27" t="s">
        <v>133</v>
      </c>
      <c r="B8" s="6">
        <v>813538.74</v>
      </c>
      <c r="C8" s="6">
        <v>0</v>
      </c>
      <c r="D8" s="6">
        <f t="shared" si="0"/>
        <v>813538.74</v>
      </c>
      <c r="E8" s="6">
        <v>167808.65</v>
      </c>
      <c r="F8" s="6">
        <v>167808.65</v>
      </c>
      <c r="G8" s="6">
        <f t="shared" si="1"/>
        <v>645730.09</v>
      </c>
    </row>
    <row r="9" spans="1:7" x14ac:dyDescent="0.2">
      <c r="A9" s="27" t="s">
        <v>134</v>
      </c>
      <c r="B9" s="6">
        <v>817669.48</v>
      </c>
      <c r="C9" s="6">
        <v>0</v>
      </c>
      <c r="D9" s="6">
        <f t="shared" si="0"/>
        <v>817669.48</v>
      </c>
      <c r="E9" s="6">
        <v>174358.82</v>
      </c>
      <c r="F9" s="6">
        <v>174358.82</v>
      </c>
      <c r="G9" s="6">
        <f t="shared" si="1"/>
        <v>643310.65999999992</v>
      </c>
    </row>
    <row r="10" spans="1:7" x14ac:dyDescent="0.2">
      <c r="A10" s="27" t="s">
        <v>135</v>
      </c>
      <c r="B10" s="6">
        <v>1186319.8500000001</v>
      </c>
      <c r="C10" s="6">
        <v>0</v>
      </c>
      <c r="D10" s="6">
        <f t="shared" si="0"/>
        <v>1186319.8500000001</v>
      </c>
      <c r="E10" s="6">
        <v>210058.51</v>
      </c>
      <c r="F10" s="6">
        <v>210058.51</v>
      </c>
      <c r="G10" s="6">
        <f t="shared" si="1"/>
        <v>976261.34000000008</v>
      </c>
    </row>
    <row r="11" spans="1:7" x14ac:dyDescent="0.2">
      <c r="A11" s="27" t="s">
        <v>136</v>
      </c>
      <c r="B11" s="6">
        <v>630387.26</v>
      </c>
      <c r="C11" s="6">
        <v>50000</v>
      </c>
      <c r="D11" s="6">
        <f t="shared" si="0"/>
        <v>680387.26</v>
      </c>
      <c r="E11" s="6">
        <v>60189.7</v>
      </c>
      <c r="F11" s="6">
        <v>60189.7</v>
      </c>
      <c r="G11" s="6">
        <f t="shared" si="1"/>
        <v>620197.56000000006</v>
      </c>
    </row>
    <row r="12" spans="1:7" x14ac:dyDescent="0.2">
      <c r="A12" s="27" t="s">
        <v>137</v>
      </c>
      <c r="B12" s="6">
        <v>1309114.8899999999</v>
      </c>
      <c r="C12" s="6">
        <v>-56312.47</v>
      </c>
      <c r="D12" s="6">
        <f t="shared" si="0"/>
        <v>1252802.42</v>
      </c>
      <c r="E12" s="6">
        <v>239320.37</v>
      </c>
      <c r="F12" s="6">
        <v>239320.37</v>
      </c>
      <c r="G12" s="6">
        <f t="shared" si="1"/>
        <v>1013482.0499999999</v>
      </c>
    </row>
    <row r="13" spans="1:7" x14ac:dyDescent="0.2">
      <c r="A13" s="27" t="s">
        <v>138</v>
      </c>
      <c r="B13" s="6">
        <v>777571.86</v>
      </c>
      <c r="C13" s="6">
        <v>-26428.17</v>
      </c>
      <c r="D13" s="6">
        <f t="shared" ref="D13" si="2">B13+C13</f>
        <v>751143.69</v>
      </c>
      <c r="E13" s="6">
        <v>92621.15</v>
      </c>
      <c r="F13" s="6">
        <v>92621.15</v>
      </c>
      <c r="G13" s="6">
        <f t="shared" ref="G13" si="3">D13-E13</f>
        <v>658522.53999999992</v>
      </c>
    </row>
    <row r="14" spans="1:7" x14ac:dyDescent="0.2">
      <c r="A14" s="27" t="s">
        <v>139</v>
      </c>
      <c r="B14" s="6">
        <v>2668452.19</v>
      </c>
      <c r="C14" s="6">
        <v>49596.7</v>
      </c>
      <c r="D14" s="6">
        <f t="shared" ref="D14" si="4">B14+C14</f>
        <v>2718048.89</v>
      </c>
      <c r="E14" s="6">
        <v>490641.4</v>
      </c>
      <c r="F14" s="6">
        <v>490641.4</v>
      </c>
      <c r="G14" s="6">
        <f t="shared" ref="G14" si="5">D14-E14</f>
        <v>2227407.4900000002</v>
      </c>
    </row>
    <row r="15" spans="1:7" x14ac:dyDescent="0.2">
      <c r="A15" s="27" t="s">
        <v>140</v>
      </c>
      <c r="B15" s="6">
        <v>260753.18</v>
      </c>
      <c r="C15" s="6">
        <v>0</v>
      </c>
      <c r="D15" s="6">
        <f t="shared" ref="D15" si="6">B15+C15</f>
        <v>260753.18</v>
      </c>
      <c r="E15" s="6">
        <v>49721.94</v>
      </c>
      <c r="F15" s="6">
        <v>49721.94</v>
      </c>
      <c r="G15" s="6">
        <f t="shared" ref="G15" si="7">D15-E15</f>
        <v>211031.24</v>
      </c>
    </row>
    <row r="16" spans="1:7" x14ac:dyDescent="0.2">
      <c r="A16" s="27" t="s">
        <v>141</v>
      </c>
      <c r="B16" s="6">
        <v>472665.51</v>
      </c>
      <c r="C16" s="6">
        <v>17056.5</v>
      </c>
      <c r="D16" s="6">
        <f t="shared" ref="D16" si="8">B16+C16</f>
        <v>489722.01</v>
      </c>
      <c r="E16" s="6">
        <v>107167.88</v>
      </c>
      <c r="F16" s="6">
        <v>107167.88</v>
      </c>
      <c r="G16" s="6">
        <f t="shared" ref="G16" si="9">D16-E16</f>
        <v>382554.13</v>
      </c>
    </row>
    <row r="17" spans="1:7" x14ac:dyDescent="0.2">
      <c r="A17" s="27" t="s">
        <v>142</v>
      </c>
      <c r="B17" s="6">
        <v>180947.53</v>
      </c>
      <c r="C17" s="6">
        <v>0</v>
      </c>
      <c r="D17" s="6">
        <f t="shared" ref="D17" si="10">B17+C17</f>
        <v>180947.53</v>
      </c>
      <c r="E17" s="6">
        <v>38615.519999999997</v>
      </c>
      <c r="F17" s="6">
        <v>38615.519999999997</v>
      </c>
      <c r="G17" s="6">
        <f t="shared" ref="G17" si="11">D17-E17</f>
        <v>142332.01</v>
      </c>
    </row>
    <row r="18" spans="1:7" x14ac:dyDescent="0.2">
      <c r="A18" s="27" t="s">
        <v>143</v>
      </c>
      <c r="B18" s="6">
        <v>25000</v>
      </c>
      <c r="C18" s="6">
        <v>0</v>
      </c>
      <c r="D18" s="6">
        <f t="shared" ref="D18" si="12">B18+C18</f>
        <v>25000</v>
      </c>
      <c r="E18" s="6">
        <v>0</v>
      </c>
      <c r="F18" s="6">
        <v>0</v>
      </c>
      <c r="G18" s="6">
        <f t="shared" ref="G18" si="13">D18-E18</f>
        <v>25000</v>
      </c>
    </row>
    <row r="19" spans="1:7" x14ac:dyDescent="0.2">
      <c r="A19" s="27" t="s">
        <v>144</v>
      </c>
      <c r="B19" s="6">
        <v>215680.24</v>
      </c>
      <c r="C19" s="6">
        <v>0</v>
      </c>
      <c r="D19" s="6">
        <f t="shared" ref="D19" si="14">B19+C19</f>
        <v>215680.24</v>
      </c>
      <c r="E19" s="6">
        <v>34389.050000000003</v>
      </c>
      <c r="F19" s="6">
        <v>34389.050000000003</v>
      </c>
      <c r="G19" s="6">
        <f t="shared" ref="G19" si="15">D19-E19</f>
        <v>181291.19</v>
      </c>
    </row>
    <row r="20" spans="1:7" x14ac:dyDescent="0.2">
      <c r="A20" s="27"/>
      <c r="B20" s="6"/>
      <c r="C20" s="6"/>
      <c r="D20" s="6"/>
      <c r="E20" s="6"/>
      <c r="F20" s="6"/>
      <c r="G20" s="6"/>
    </row>
    <row r="21" spans="1:7" x14ac:dyDescent="0.2">
      <c r="A21" s="13" t="s">
        <v>50</v>
      </c>
      <c r="B21" s="21">
        <f t="shared" ref="B21:G21" si="16">SUM(B6:B20)</f>
        <v>12701129.449999997</v>
      </c>
      <c r="C21" s="21">
        <f t="shared" si="16"/>
        <v>1200635.3</v>
      </c>
      <c r="D21" s="21">
        <f t="shared" si="16"/>
        <v>13901764.749999998</v>
      </c>
      <c r="E21" s="21">
        <f t="shared" si="16"/>
        <v>2460683.6199999996</v>
      </c>
      <c r="F21" s="21">
        <f t="shared" si="16"/>
        <v>2460683.6199999996</v>
      </c>
      <c r="G21" s="21">
        <f t="shared" si="16"/>
        <v>11441081.130000001</v>
      </c>
    </row>
    <row r="24" spans="1:7" ht="45" customHeight="1" x14ac:dyDescent="0.2">
      <c r="A24" s="34" t="s">
        <v>146</v>
      </c>
      <c r="B24" s="32"/>
      <c r="C24" s="32"/>
      <c r="D24" s="32"/>
      <c r="E24" s="32"/>
      <c r="F24" s="32"/>
      <c r="G24" s="33"/>
    </row>
    <row r="25" spans="1:7" x14ac:dyDescent="0.2">
      <c r="A25" s="37" t="s">
        <v>51</v>
      </c>
      <c r="B25" s="34" t="s">
        <v>57</v>
      </c>
      <c r="C25" s="32"/>
      <c r="D25" s="32"/>
      <c r="E25" s="32"/>
      <c r="F25" s="33"/>
      <c r="G25" s="35" t="s">
        <v>56</v>
      </c>
    </row>
    <row r="26" spans="1:7" ht="20.399999999999999" x14ac:dyDescent="0.2">
      <c r="A26" s="38"/>
      <c r="B26" s="3" t="s">
        <v>52</v>
      </c>
      <c r="C26" s="3" t="s">
        <v>117</v>
      </c>
      <c r="D26" s="3" t="s">
        <v>53</v>
      </c>
      <c r="E26" s="3" t="s">
        <v>54</v>
      </c>
      <c r="F26" s="3" t="s">
        <v>55</v>
      </c>
      <c r="G26" s="36"/>
    </row>
    <row r="27" spans="1:7" x14ac:dyDescent="0.2">
      <c r="A27" s="39"/>
      <c r="B27" s="4">
        <v>1</v>
      </c>
      <c r="C27" s="4">
        <v>2</v>
      </c>
      <c r="D27" s="4" t="s">
        <v>118</v>
      </c>
      <c r="E27" s="4">
        <v>4</v>
      </c>
      <c r="F27" s="4">
        <v>5</v>
      </c>
      <c r="G27" s="4" t="s">
        <v>119</v>
      </c>
    </row>
    <row r="28" spans="1:7" x14ac:dyDescent="0.2">
      <c r="A28" s="28" t="s">
        <v>8</v>
      </c>
      <c r="B28" s="6">
        <v>0</v>
      </c>
      <c r="C28" s="6">
        <v>0</v>
      </c>
      <c r="D28" s="6">
        <f>B28+C28</f>
        <v>0</v>
      </c>
      <c r="E28" s="6">
        <v>0</v>
      </c>
      <c r="F28" s="6">
        <v>0</v>
      </c>
      <c r="G28" s="6">
        <f>D28-E28</f>
        <v>0</v>
      </c>
    </row>
    <row r="29" spans="1:7" x14ac:dyDescent="0.2">
      <c r="A29" s="28" t="s">
        <v>9</v>
      </c>
      <c r="B29" s="6">
        <v>0</v>
      </c>
      <c r="C29" s="6">
        <v>0</v>
      </c>
      <c r="D29" s="6">
        <f t="shared" ref="D29:D31" si="17">B29+C29</f>
        <v>0</v>
      </c>
      <c r="E29" s="6">
        <v>0</v>
      </c>
      <c r="F29" s="6">
        <v>0</v>
      </c>
      <c r="G29" s="6">
        <f t="shared" ref="G29:G31" si="18">D29-E29</f>
        <v>0</v>
      </c>
    </row>
    <row r="30" spans="1:7" x14ac:dyDescent="0.2">
      <c r="A30" s="28" t="s">
        <v>10</v>
      </c>
      <c r="B30" s="6">
        <v>0</v>
      </c>
      <c r="C30" s="6">
        <v>0</v>
      </c>
      <c r="D30" s="6">
        <f t="shared" si="17"/>
        <v>0</v>
      </c>
      <c r="E30" s="6">
        <v>0</v>
      </c>
      <c r="F30" s="6">
        <v>0</v>
      </c>
      <c r="G30" s="6">
        <f t="shared" si="18"/>
        <v>0</v>
      </c>
    </row>
    <row r="31" spans="1:7" x14ac:dyDescent="0.2">
      <c r="A31" s="28" t="s">
        <v>121</v>
      </c>
      <c r="B31" s="6">
        <v>0</v>
      </c>
      <c r="C31" s="6">
        <v>0</v>
      </c>
      <c r="D31" s="6">
        <f t="shared" si="17"/>
        <v>0</v>
      </c>
      <c r="E31" s="6">
        <v>0</v>
      </c>
      <c r="F31" s="6">
        <v>0</v>
      </c>
      <c r="G31" s="6">
        <f t="shared" si="18"/>
        <v>0</v>
      </c>
    </row>
    <row r="32" spans="1:7" x14ac:dyDescent="0.2">
      <c r="A32" s="13" t="s">
        <v>50</v>
      </c>
      <c r="B32" s="21">
        <f t="shared" ref="B32:G32" si="19">SUM(B28:B31)</f>
        <v>0</v>
      </c>
      <c r="C32" s="21">
        <f t="shared" si="19"/>
        <v>0</v>
      </c>
      <c r="D32" s="21">
        <f t="shared" si="19"/>
        <v>0</v>
      </c>
      <c r="E32" s="21">
        <f t="shared" si="19"/>
        <v>0</v>
      </c>
      <c r="F32" s="21">
        <f t="shared" si="19"/>
        <v>0</v>
      </c>
      <c r="G32" s="21">
        <f t="shared" si="19"/>
        <v>0</v>
      </c>
    </row>
    <row r="35" spans="1:7" ht="45" customHeight="1" x14ac:dyDescent="0.2">
      <c r="A35" s="34" t="s">
        <v>147</v>
      </c>
      <c r="B35" s="32"/>
      <c r="C35" s="32"/>
      <c r="D35" s="32"/>
      <c r="E35" s="32"/>
      <c r="F35" s="32"/>
      <c r="G35" s="33"/>
    </row>
    <row r="36" spans="1:7" x14ac:dyDescent="0.2">
      <c r="A36" s="37" t="s">
        <v>51</v>
      </c>
      <c r="B36" s="34" t="s">
        <v>57</v>
      </c>
      <c r="C36" s="32"/>
      <c r="D36" s="32"/>
      <c r="E36" s="32"/>
      <c r="F36" s="33"/>
      <c r="G36" s="35" t="s">
        <v>56</v>
      </c>
    </row>
    <row r="37" spans="1:7" ht="20.399999999999999" x14ac:dyDescent="0.2">
      <c r="A37" s="38"/>
      <c r="B37" s="3" t="s">
        <v>52</v>
      </c>
      <c r="C37" s="3" t="s">
        <v>117</v>
      </c>
      <c r="D37" s="3" t="s">
        <v>53</v>
      </c>
      <c r="E37" s="3" t="s">
        <v>54</v>
      </c>
      <c r="F37" s="3" t="s">
        <v>55</v>
      </c>
      <c r="G37" s="36"/>
    </row>
    <row r="38" spans="1:7" x14ac:dyDescent="0.2">
      <c r="A38" s="39"/>
      <c r="B38" s="4">
        <v>1</v>
      </c>
      <c r="C38" s="4">
        <v>2</v>
      </c>
      <c r="D38" s="4" t="s">
        <v>118</v>
      </c>
      <c r="E38" s="4">
        <v>4</v>
      </c>
      <c r="F38" s="4">
        <v>5</v>
      </c>
      <c r="G38" s="4" t="s">
        <v>119</v>
      </c>
    </row>
    <row r="39" spans="1:7" x14ac:dyDescent="0.2">
      <c r="A39" s="29" t="s">
        <v>12</v>
      </c>
      <c r="B39" s="6">
        <v>12701129.449999999</v>
      </c>
      <c r="C39" s="6">
        <v>1200635.3</v>
      </c>
      <c r="D39" s="6">
        <f t="shared" ref="D39:D45" si="20">B39+C39</f>
        <v>13901764.75</v>
      </c>
      <c r="E39" s="6">
        <v>2460683.62</v>
      </c>
      <c r="F39" s="6">
        <v>2460683.62</v>
      </c>
      <c r="G39" s="6">
        <f t="shared" ref="G39:G45" si="21">D39-E39</f>
        <v>11441081.129999999</v>
      </c>
    </row>
    <row r="40" spans="1:7" x14ac:dyDescent="0.2">
      <c r="A40" s="29" t="s">
        <v>11</v>
      </c>
      <c r="B40" s="6">
        <v>0</v>
      </c>
      <c r="C40" s="6">
        <v>0</v>
      </c>
      <c r="D40" s="6">
        <f t="shared" si="20"/>
        <v>0</v>
      </c>
      <c r="E40" s="6">
        <v>0</v>
      </c>
      <c r="F40" s="6">
        <v>0</v>
      </c>
      <c r="G40" s="6">
        <f t="shared" si="21"/>
        <v>0</v>
      </c>
    </row>
    <row r="41" spans="1:7" ht="20.399999999999999" x14ac:dyDescent="0.2">
      <c r="A41" s="29" t="s">
        <v>13</v>
      </c>
      <c r="B41" s="6">
        <v>0</v>
      </c>
      <c r="C41" s="6">
        <v>0</v>
      </c>
      <c r="D41" s="6">
        <f t="shared" si="20"/>
        <v>0</v>
      </c>
      <c r="E41" s="6">
        <v>0</v>
      </c>
      <c r="F41" s="6">
        <v>0</v>
      </c>
      <c r="G41" s="6">
        <f t="shared" si="21"/>
        <v>0</v>
      </c>
    </row>
    <row r="42" spans="1:7" x14ac:dyDescent="0.2">
      <c r="A42" s="29" t="s">
        <v>25</v>
      </c>
      <c r="B42" s="6">
        <v>0</v>
      </c>
      <c r="C42" s="6">
        <v>0</v>
      </c>
      <c r="D42" s="6">
        <f t="shared" si="20"/>
        <v>0</v>
      </c>
      <c r="E42" s="6">
        <v>0</v>
      </c>
      <c r="F42" s="6">
        <v>0</v>
      </c>
      <c r="G42" s="6">
        <f t="shared" si="21"/>
        <v>0</v>
      </c>
    </row>
    <row r="43" spans="1:7" ht="11.25" customHeight="1" x14ac:dyDescent="0.2">
      <c r="A43" s="29" t="s">
        <v>26</v>
      </c>
      <c r="B43" s="6">
        <v>0</v>
      </c>
      <c r="C43" s="6">
        <v>0</v>
      </c>
      <c r="D43" s="6">
        <f t="shared" si="20"/>
        <v>0</v>
      </c>
      <c r="E43" s="6">
        <v>0</v>
      </c>
      <c r="F43" s="6">
        <v>0</v>
      </c>
      <c r="G43" s="6">
        <f t="shared" si="21"/>
        <v>0</v>
      </c>
    </row>
    <row r="44" spans="1:7" x14ac:dyDescent="0.2">
      <c r="A44" s="29" t="s">
        <v>128</v>
      </c>
      <c r="B44" s="6">
        <v>0</v>
      </c>
      <c r="C44" s="6">
        <v>0</v>
      </c>
      <c r="D44" s="6">
        <f t="shared" si="20"/>
        <v>0</v>
      </c>
      <c r="E44" s="6">
        <v>0</v>
      </c>
      <c r="F44" s="6">
        <v>0</v>
      </c>
      <c r="G44" s="6">
        <f t="shared" si="21"/>
        <v>0</v>
      </c>
    </row>
    <row r="45" spans="1:7" x14ac:dyDescent="0.2">
      <c r="A45" s="29" t="s">
        <v>14</v>
      </c>
      <c r="B45" s="6">
        <v>0</v>
      </c>
      <c r="C45" s="6">
        <v>0</v>
      </c>
      <c r="D45" s="6">
        <f t="shared" si="20"/>
        <v>0</v>
      </c>
      <c r="E45" s="6">
        <v>0</v>
      </c>
      <c r="F45" s="6">
        <v>0</v>
      </c>
      <c r="G45" s="6">
        <f t="shared" si="21"/>
        <v>0</v>
      </c>
    </row>
    <row r="46" spans="1:7" x14ac:dyDescent="0.2">
      <c r="A46" s="13" t="s">
        <v>50</v>
      </c>
      <c r="B46" s="21">
        <f t="shared" ref="B46:G46" si="22">SUM(B39:B45)</f>
        <v>12701129.449999999</v>
      </c>
      <c r="C46" s="21">
        <f t="shared" si="22"/>
        <v>1200635.3</v>
      </c>
      <c r="D46" s="21">
        <f t="shared" si="22"/>
        <v>13901764.75</v>
      </c>
      <c r="E46" s="21">
        <f t="shared" si="22"/>
        <v>2460683.62</v>
      </c>
      <c r="F46" s="21">
        <f t="shared" si="22"/>
        <v>2460683.62</v>
      </c>
      <c r="G46" s="21">
        <f t="shared" si="22"/>
        <v>11441081.129999999</v>
      </c>
    </row>
    <row r="48" spans="1:7" x14ac:dyDescent="0.2">
      <c r="A48" s="1" t="s">
        <v>120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24:G24"/>
    <mergeCell ref="A2:A4"/>
    <mergeCell ref="B36:F36"/>
    <mergeCell ref="G36:G37"/>
    <mergeCell ref="B25:F25"/>
    <mergeCell ref="G25:G26"/>
    <mergeCell ref="A35:G35"/>
    <mergeCell ref="A25:A27"/>
    <mergeCell ref="A36:A3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workbookViewId="0">
      <selection activeCell="C52" sqref="C52"/>
    </sheetView>
  </sheetViews>
  <sheetFormatPr baseColWidth="10" defaultColWidth="12" defaultRowHeight="10.199999999999999" x14ac:dyDescent="0.2"/>
  <cols>
    <col min="1" max="1" width="79" style="2" customWidth="1"/>
    <col min="2" max="7" width="18.28515625" style="2" customWidth="1"/>
    <col min="8" max="16384" width="12" style="2"/>
  </cols>
  <sheetData>
    <row r="1" spans="1:7" ht="50.1" customHeight="1" x14ac:dyDescent="0.2">
      <c r="A1" s="34" t="s">
        <v>148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5426867.96</v>
      </c>
      <c r="C5" s="16">
        <f t="shared" si="0"/>
        <v>1140294.57</v>
      </c>
      <c r="D5" s="16">
        <f t="shared" si="0"/>
        <v>6567162.5300000003</v>
      </c>
      <c r="E5" s="16">
        <f t="shared" si="0"/>
        <v>1131646</v>
      </c>
      <c r="F5" s="16">
        <f t="shared" si="0"/>
        <v>1131646</v>
      </c>
      <c r="G5" s="16">
        <f t="shared" si="0"/>
        <v>5435516.5299999993</v>
      </c>
    </row>
    <row r="6" spans="1:7" x14ac:dyDescent="0.2">
      <c r="A6" s="30" t="s">
        <v>40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x14ac:dyDescent="0.2">
      <c r="A7" s="30" t="s">
        <v>16</v>
      </c>
      <c r="B7" s="6">
        <v>777571.86</v>
      </c>
      <c r="C7" s="6">
        <v>-26428.17</v>
      </c>
      <c r="D7" s="6">
        <f t="shared" ref="D7:D13" si="1">B7+C7</f>
        <v>751143.69</v>
      </c>
      <c r="E7" s="6">
        <v>92621.15</v>
      </c>
      <c r="F7" s="6">
        <v>92621.15</v>
      </c>
      <c r="G7" s="6">
        <f t="shared" ref="G7:G13" si="2">D7-E7</f>
        <v>658522.53999999992</v>
      </c>
    </row>
    <row r="8" spans="1:7" x14ac:dyDescent="0.2">
      <c r="A8" s="30" t="s">
        <v>122</v>
      </c>
      <c r="B8" s="6">
        <v>1843186.18</v>
      </c>
      <c r="C8" s="6">
        <v>769096.9</v>
      </c>
      <c r="D8" s="6">
        <f t="shared" si="1"/>
        <v>2612283.08</v>
      </c>
      <c r="E8" s="6">
        <v>444553.19</v>
      </c>
      <c r="F8" s="6">
        <v>444553.19</v>
      </c>
      <c r="G8" s="6">
        <f t="shared" si="2"/>
        <v>2167729.89</v>
      </c>
    </row>
    <row r="9" spans="1:7" x14ac:dyDescent="0.2">
      <c r="A9" s="30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22</v>
      </c>
      <c r="B10" s="6">
        <v>1413842.54</v>
      </c>
      <c r="C10" s="6">
        <v>397625.84</v>
      </c>
      <c r="D10" s="6">
        <f t="shared" si="1"/>
        <v>1811468.3800000001</v>
      </c>
      <c r="E10" s="6">
        <v>345797.63</v>
      </c>
      <c r="F10" s="6">
        <v>345797.63</v>
      </c>
      <c r="G10" s="6">
        <f t="shared" si="2"/>
        <v>1465670.75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30" t="s">
        <v>18</v>
      </c>
      <c r="B13" s="6">
        <v>1392267.38</v>
      </c>
      <c r="C13" s="6">
        <v>0</v>
      </c>
      <c r="D13" s="6">
        <f t="shared" si="1"/>
        <v>1392267.38</v>
      </c>
      <c r="E13" s="6">
        <v>248674.03</v>
      </c>
      <c r="F13" s="6">
        <v>248674.03</v>
      </c>
      <c r="G13" s="6">
        <f t="shared" si="2"/>
        <v>1143593.3499999999</v>
      </c>
    </row>
    <row r="14" spans="1:7" x14ac:dyDescent="0.2">
      <c r="A14" s="10" t="s">
        <v>19</v>
      </c>
      <c r="B14" s="16">
        <f t="shared" ref="B14:G14" si="3">SUM(B15:B21)</f>
        <v>7274261.4900000002</v>
      </c>
      <c r="C14" s="16">
        <f t="shared" si="3"/>
        <v>60340.729999999996</v>
      </c>
      <c r="D14" s="16">
        <f t="shared" si="3"/>
        <v>7334602.2199999997</v>
      </c>
      <c r="E14" s="16">
        <f t="shared" si="3"/>
        <v>1329037.6200000001</v>
      </c>
      <c r="F14" s="16">
        <f t="shared" si="3"/>
        <v>1329037.6200000001</v>
      </c>
      <c r="G14" s="16">
        <f t="shared" si="3"/>
        <v>6005564.5999999996</v>
      </c>
    </row>
    <row r="15" spans="1:7" x14ac:dyDescent="0.2">
      <c r="A15" s="30" t="s">
        <v>42</v>
      </c>
      <c r="B15" s="6">
        <v>0</v>
      </c>
      <c r="C15" s="6">
        <v>0</v>
      </c>
      <c r="D15" s="6">
        <f>B15+C15</f>
        <v>0</v>
      </c>
      <c r="E15" s="6">
        <v>0</v>
      </c>
      <c r="F15" s="6">
        <v>0</v>
      </c>
      <c r="G15" s="6">
        <f t="shared" ref="G15:G21" si="4">D15-E15</f>
        <v>0</v>
      </c>
    </row>
    <row r="16" spans="1:7" x14ac:dyDescent="0.2">
      <c r="A16" s="30" t="s">
        <v>27</v>
      </c>
      <c r="B16" s="6">
        <v>0</v>
      </c>
      <c r="C16" s="6">
        <v>0</v>
      </c>
      <c r="D16" s="6">
        <f t="shared" ref="D16:D21" si="5">B16+C16</f>
        <v>0</v>
      </c>
      <c r="E16" s="6">
        <v>0</v>
      </c>
      <c r="F16" s="6">
        <v>0</v>
      </c>
      <c r="G16" s="6">
        <f t="shared" si="4"/>
        <v>0</v>
      </c>
    </row>
    <row r="17" spans="1:7" x14ac:dyDescent="0.2">
      <c r="A17" s="30" t="s">
        <v>20</v>
      </c>
      <c r="B17" s="6">
        <v>813538.74</v>
      </c>
      <c r="C17" s="6">
        <v>0</v>
      </c>
      <c r="D17" s="6">
        <f t="shared" si="5"/>
        <v>813538.74</v>
      </c>
      <c r="E17" s="6">
        <v>167808.65</v>
      </c>
      <c r="F17" s="6">
        <v>167808.65</v>
      </c>
      <c r="G17" s="6">
        <f t="shared" si="4"/>
        <v>645730.09</v>
      </c>
    </row>
    <row r="18" spans="1:7" x14ac:dyDescent="0.2">
      <c r="A18" s="30" t="s">
        <v>43</v>
      </c>
      <c r="B18" s="6">
        <v>86000</v>
      </c>
      <c r="C18" s="6">
        <v>0</v>
      </c>
      <c r="D18" s="6">
        <f t="shared" si="5"/>
        <v>86000</v>
      </c>
      <c r="E18" s="6">
        <v>5439.81</v>
      </c>
      <c r="F18" s="6">
        <v>5439.81</v>
      </c>
      <c r="G18" s="6">
        <f t="shared" si="4"/>
        <v>80560.19</v>
      </c>
    </row>
    <row r="19" spans="1:7" x14ac:dyDescent="0.2">
      <c r="A19" s="30" t="s">
        <v>44</v>
      </c>
      <c r="B19" s="6">
        <v>3977567.08</v>
      </c>
      <c r="C19" s="6">
        <v>-6715.77</v>
      </c>
      <c r="D19" s="6">
        <f t="shared" si="5"/>
        <v>3970851.31</v>
      </c>
      <c r="E19" s="6">
        <v>729961.77</v>
      </c>
      <c r="F19" s="6">
        <v>729961.77</v>
      </c>
      <c r="G19" s="6">
        <f t="shared" si="4"/>
        <v>3240889.54</v>
      </c>
    </row>
    <row r="20" spans="1:7" x14ac:dyDescent="0.2">
      <c r="A20" s="30" t="s">
        <v>45</v>
      </c>
      <c r="B20" s="6">
        <v>2397155.67</v>
      </c>
      <c r="C20" s="6">
        <v>67056.5</v>
      </c>
      <c r="D20" s="6">
        <f t="shared" si="5"/>
        <v>2464212.17</v>
      </c>
      <c r="E20" s="6">
        <v>425827.39</v>
      </c>
      <c r="F20" s="6">
        <v>425827.39</v>
      </c>
      <c r="G20" s="6">
        <f t="shared" si="4"/>
        <v>2038384.7799999998</v>
      </c>
    </row>
    <row r="21" spans="1:7" x14ac:dyDescent="0.2">
      <c r="A21" s="30" t="s">
        <v>4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x14ac:dyDescent="0.2">
      <c r="A22" s="10" t="s">
        <v>46</v>
      </c>
      <c r="B22" s="16">
        <f t="shared" ref="B22:G22" si="6">SUM(B23:B31)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">
      <c r="A23" s="30" t="s">
        <v>28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x14ac:dyDescent="0.2">
      <c r="A24" s="30" t="s">
        <v>23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21">
        <f t="shared" ref="B37:G37" si="12">SUM(B32+B22+B14+B5)</f>
        <v>12701129.449999999</v>
      </c>
      <c r="C37" s="21">
        <f t="shared" si="12"/>
        <v>1200635.3</v>
      </c>
      <c r="D37" s="21">
        <f t="shared" si="12"/>
        <v>13901764.75</v>
      </c>
      <c r="E37" s="21">
        <f t="shared" si="12"/>
        <v>2460683.62</v>
      </c>
      <c r="F37" s="21">
        <f t="shared" si="12"/>
        <v>2460683.62</v>
      </c>
      <c r="G37" s="21">
        <f t="shared" si="12"/>
        <v>11441081.129999999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 t="s">
        <v>120</v>
      </c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2024-04-30T16:10:45Z</cp:lastPrinted>
  <dcterms:created xsi:type="dcterms:W3CDTF">2014-02-10T03:37:14Z</dcterms:created>
  <dcterms:modified xsi:type="dcterms:W3CDTF">2024-04-30T16:17:21Z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